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1340" yWindow="1180" windowWidth="40920" windowHeight="22420"/>
  </bookViews>
  <sheets>
    <sheet name="Ark1" sheetId="1" r:id="rId1"/>
    <sheet name="Ark2" sheetId="2" r:id="rId2"/>
    <sheet name="Ark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3" i="1" l="1"/>
  <c r="S34" i="1"/>
  <c r="T3" i="1"/>
  <c r="T4" i="1"/>
  <c r="T5" i="1"/>
  <c r="T6" i="1"/>
  <c r="T7" i="1"/>
  <c r="T8" i="1"/>
  <c r="T9" i="1"/>
  <c r="T10" i="1"/>
  <c r="T11" i="1"/>
  <c r="T19" i="1"/>
  <c r="T12" i="1"/>
  <c r="T13" i="1"/>
  <c r="T14" i="1"/>
  <c r="T15" i="1"/>
  <c r="T16" i="1"/>
  <c r="T18" i="1"/>
  <c r="T28" i="1"/>
  <c r="T20" i="1"/>
  <c r="T21" i="1"/>
  <c r="T22" i="1"/>
  <c r="T23" i="1"/>
  <c r="T24" i="1"/>
  <c r="T26" i="1"/>
  <c r="T33" i="1"/>
  <c r="AH3" i="1"/>
  <c r="AH4" i="1"/>
  <c r="AH5" i="1"/>
  <c r="AH6" i="1"/>
  <c r="AH7" i="1"/>
  <c r="AH8" i="1"/>
  <c r="AH9" i="1"/>
  <c r="AH10" i="1"/>
  <c r="AH11" i="1"/>
  <c r="AH19" i="1"/>
  <c r="AH12" i="1"/>
  <c r="AH13" i="1"/>
  <c r="AH14" i="1"/>
  <c r="AH15" i="1"/>
  <c r="AH16" i="1"/>
  <c r="AH17" i="1"/>
  <c r="AH18" i="1"/>
  <c r="AH28" i="1"/>
  <c r="AH20" i="1"/>
  <c r="AH21" i="1"/>
  <c r="AH22" i="1"/>
  <c r="AH23" i="1"/>
  <c r="AH24" i="1"/>
  <c r="AH25" i="1"/>
  <c r="AH26" i="1"/>
  <c r="AH27" i="1"/>
  <c r="AH29" i="1"/>
  <c r="AH30" i="1"/>
  <c r="AH31" i="1"/>
  <c r="AH32" i="1"/>
  <c r="AH33" i="1"/>
  <c r="AI4" i="1"/>
  <c r="AI5" i="1"/>
  <c r="AI6" i="1"/>
  <c r="AI7" i="1"/>
  <c r="AI8" i="1"/>
  <c r="AI9" i="1"/>
  <c r="AI10" i="1"/>
  <c r="AI11" i="1"/>
  <c r="AI19" i="1"/>
  <c r="AI12" i="1"/>
  <c r="AI13" i="1"/>
  <c r="AI14" i="1"/>
  <c r="AI15" i="1"/>
  <c r="AI16" i="1"/>
  <c r="AI17" i="1"/>
  <c r="AI18" i="1"/>
  <c r="AI28" i="1"/>
  <c r="AI20" i="1"/>
  <c r="AI21" i="1"/>
  <c r="AI22" i="1"/>
  <c r="AI23" i="1"/>
  <c r="AI24" i="1"/>
  <c r="AI25" i="1"/>
  <c r="AI26" i="1"/>
  <c r="AI27" i="1"/>
  <c r="AI29" i="1"/>
  <c r="AI30" i="1"/>
  <c r="AI31" i="1"/>
  <c r="AI32" i="1"/>
  <c r="AI33" i="1"/>
</calcChain>
</file>

<file path=xl/sharedStrings.xml><?xml version="1.0" encoding="utf-8"?>
<sst xmlns="http://schemas.openxmlformats.org/spreadsheetml/2006/main" count="245" uniqueCount="175">
  <si>
    <t>Navn</t>
  </si>
  <si>
    <t>Geir Østenvik</t>
  </si>
  <si>
    <t>Morten Andersen</t>
  </si>
  <si>
    <t>Trond Brubak</t>
  </si>
  <si>
    <t>Kjell Magne Remmen</t>
  </si>
  <si>
    <t>Ronny Eriksen</t>
  </si>
  <si>
    <t>Lasse Kjellin</t>
  </si>
  <si>
    <t>Steinar Lilleng</t>
  </si>
  <si>
    <t>Wayne Williams</t>
  </si>
  <si>
    <t>Erik Klingenberg</t>
  </si>
  <si>
    <t>Torstein Syvertsen</t>
  </si>
  <si>
    <t>Maria Vesterdal</t>
  </si>
  <si>
    <t>R</t>
  </si>
  <si>
    <t>T</t>
  </si>
  <si>
    <t>8:06.350</t>
  </si>
  <si>
    <t>8:05.979</t>
  </si>
  <si>
    <t>8:00.431</t>
  </si>
  <si>
    <t>8:00.826</t>
  </si>
  <si>
    <t>8:07.881</t>
  </si>
  <si>
    <t>8:02.880</t>
  </si>
  <si>
    <t>8:06.904</t>
  </si>
  <si>
    <t>8:09.826</t>
  </si>
  <si>
    <t>8:12.507</t>
  </si>
  <si>
    <t>8:03.038</t>
  </si>
  <si>
    <t>Alexander Nyborg</t>
  </si>
  <si>
    <t>8:09.980</t>
  </si>
  <si>
    <t>1-29 okt.</t>
  </si>
  <si>
    <t>Plassering</t>
  </si>
  <si>
    <t>2-5 nov</t>
  </si>
  <si>
    <t>Trygve Walle</t>
  </si>
  <si>
    <t>8:02.177</t>
  </si>
  <si>
    <t>Steinar Økland</t>
  </si>
  <si>
    <t>08:03.274</t>
  </si>
  <si>
    <t>08:07.372</t>
  </si>
  <si>
    <t>Michael Gravfort</t>
  </si>
  <si>
    <t>8:07.719</t>
  </si>
  <si>
    <t>Johnny Gravfort</t>
  </si>
  <si>
    <t>8:03.274</t>
  </si>
  <si>
    <t>Paul Eriks Bastiansen</t>
  </si>
  <si>
    <t>8:05.890</t>
  </si>
  <si>
    <t>Erik Nygård</t>
  </si>
  <si>
    <t>8:00.960</t>
  </si>
  <si>
    <t>3-12 nov</t>
  </si>
  <si>
    <t>8:07.723</t>
  </si>
  <si>
    <t>8:06.473</t>
  </si>
  <si>
    <t>D</t>
  </si>
  <si>
    <t>x</t>
  </si>
  <si>
    <t xml:space="preserve"> </t>
  </si>
  <si>
    <t>8:04.177</t>
  </si>
  <si>
    <t>Kim Eidem</t>
  </si>
  <si>
    <t>8:04.303</t>
  </si>
  <si>
    <t>8:11.625</t>
  </si>
  <si>
    <t>8:01.659</t>
  </si>
  <si>
    <t>Robin Johanssen</t>
  </si>
  <si>
    <t>8:11.434</t>
  </si>
  <si>
    <t>8:12.220</t>
  </si>
  <si>
    <t>8:08.462</t>
  </si>
  <si>
    <t>8:03.589</t>
  </si>
  <si>
    <t>Petter Løken</t>
  </si>
  <si>
    <t>8:05.289</t>
  </si>
  <si>
    <t>8:12.487</t>
  </si>
  <si>
    <t>Petter Andersen</t>
  </si>
  <si>
    <t>8:05.829</t>
  </si>
  <si>
    <t>8:04.995</t>
  </si>
  <si>
    <t>Martin Kristiansen (I.T.)</t>
  </si>
  <si>
    <t>Espen Grande (I.T.)</t>
  </si>
  <si>
    <t>Sum</t>
  </si>
  <si>
    <t>#</t>
  </si>
  <si>
    <t>4-19 nov</t>
  </si>
  <si>
    <t>8:08.382</t>
  </si>
  <si>
    <t>8:09.292</t>
  </si>
  <si>
    <t>8:00.263</t>
  </si>
  <si>
    <t>8:06.606</t>
  </si>
  <si>
    <t>8:05.000</t>
  </si>
  <si>
    <t>8:07.814</t>
  </si>
  <si>
    <t>8:09.695</t>
  </si>
  <si>
    <t>8:00.742</t>
  </si>
  <si>
    <t>8:06.501</t>
  </si>
  <si>
    <t>Gunnar Bekkemellen</t>
  </si>
  <si>
    <t>Tore Fossberg</t>
  </si>
  <si>
    <t>8:11.085</t>
  </si>
  <si>
    <t>8:12.344</t>
  </si>
  <si>
    <t>8:07.328</t>
  </si>
  <si>
    <t>8:09.779</t>
  </si>
  <si>
    <t>8:00.861</t>
  </si>
  <si>
    <t>8:11.788</t>
  </si>
  <si>
    <t>8:03.154</t>
  </si>
  <si>
    <t>Kristoffer Lilleng</t>
  </si>
  <si>
    <t>8:04.568</t>
  </si>
  <si>
    <t>8:06.733</t>
  </si>
  <si>
    <t>8:02.086</t>
  </si>
  <si>
    <t>8:07.941</t>
  </si>
  <si>
    <t>8:06.026</t>
  </si>
  <si>
    <t>8:10.494</t>
  </si>
  <si>
    <t>8:20.654</t>
  </si>
  <si>
    <t>KD</t>
  </si>
  <si>
    <t>OD</t>
  </si>
  <si>
    <t>FD</t>
  </si>
  <si>
    <t>Turtall</t>
  </si>
  <si>
    <t>Snitt</t>
  </si>
  <si>
    <t>Snitt +/-</t>
  </si>
  <si>
    <t>5-26 nov</t>
  </si>
  <si>
    <t>8:03.339</t>
  </si>
  <si>
    <t>8:00.832</t>
  </si>
  <si>
    <t>8:03.661</t>
  </si>
  <si>
    <t>Petter Isaksen</t>
  </si>
  <si>
    <t>8:02.313</t>
  </si>
  <si>
    <t>8:04.854</t>
  </si>
  <si>
    <t>8:11.105</t>
  </si>
  <si>
    <t>8:01.011</t>
  </si>
  <si>
    <t>8:02.755</t>
  </si>
  <si>
    <t>8:07.956</t>
  </si>
  <si>
    <t>8:03.431</t>
  </si>
  <si>
    <t>8:02.187</t>
  </si>
  <si>
    <t>8:09.076</t>
  </si>
  <si>
    <t>8:10.093</t>
  </si>
  <si>
    <t>5:55.325</t>
  </si>
  <si>
    <t>6-2 des</t>
  </si>
  <si>
    <t>8:06.123</t>
  </si>
  <si>
    <t>8:06.108</t>
  </si>
  <si>
    <t>8:09.203</t>
  </si>
  <si>
    <t>8:10.905</t>
  </si>
  <si>
    <t>8:06.762</t>
  </si>
  <si>
    <t>8:10.058</t>
  </si>
  <si>
    <t>8:06.309</t>
  </si>
  <si>
    <t>8:02.617</t>
  </si>
  <si>
    <t>8:09.872</t>
  </si>
  <si>
    <t>8:05.418</t>
  </si>
  <si>
    <t>8:05.005</t>
  </si>
  <si>
    <t>8:01.118</t>
  </si>
  <si>
    <t>8:09.467</t>
  </si>
  <si>
    <t>8:02.830</t>
  </si>
  <si>
    <t>8:08.717</t>
  </si>
  <si>
    <t>8:02.253</t>
  </si>
  <si>
    <t>8:03.833</t>
  </si>
  <si>
    <t>4:10.504</t>
  </si>
  <si>
    <t>4:55.111</t>
  </si>
  <si>
    <t>8:09.407</t>
  </si>
  <si>
    <t>8:00.248</t>
  </si>
  <si>
    <t>8:05.496</t>
  </si>
  <si>
    <t>8:07.360</t>
  </si>
  <si>
    <t>8:05.675</t>
  </si>
  <si>
    <t>8:11.544</t>
  </si>
  <si>
    <t>8:02.686</t>
  </si>
  <si>
    <t>8:01.006</t>
  </si>
  <si>
    <t>8:05.477</t>
  </si>
  <si>
    <t>8:00.819</t>
  </si>
  <si>
    <t>8:11.930</t>
  </si>
  <si>
    <t>8:03.235</t>
  </si>
  <si>
    <t>8:03.735</t>
  </si>
  <si>
    <t>Arild Agnalt</t>
  </si>
  <si>
    <t>8:11.837</t>
  </si>
  <si>
    <t>8:04.217</t>
  </si>
  <si>
    <t>8:04.855</t>
  </si>
  <si>
    <t>Hans Kristian Grande</t>
  </si>
  <si>
    <t>8:00.734</t>
  </si>
  <si>
    <t>Johan Vesje</t>
  </si>
  <si>
    <t>00:00.000</t>
  </si>
  <si>
    <t>8-17 des</t>
  </si>
  <si>
    <t>7-10 des</t>
  </si>
  <si>
    <t>8:02.182</t>
  </si>
  <si>
    <t>8:05.203</t>
  </si>
  <si>
    <t>8:04.729</t>
  </si>
  <si>
    <t>8:01.098</t>
  </si>
  <si>
    <t>8:05.393</t>
  </si>
  <si>
    <t>8:03.161</t>
  </si>
  <si>
    <t>8:10.142</t>
  </si>
  <si>
    <t>8:06.196</t>
  </si>
  <si>
    <t>8:04.661</t>
  </si>
  <si>
    <t>8:02.240</t>
  </si>
  <si>
    <t>8:07.412</t>
  </si>
  <si>
    <t>8:12.643</t>
  </si>
  <si>
    <t>8:11.967</t>
  </si>
  <si>
    <t>8:11.352</t>
  </si>
  <si>
    <t>4 beste 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</si>
</sst>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\ %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1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5" fontId="7" fillId="0" borderId="1" xfId="7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8" fillId="0" borderId="1" xfId="7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5" fontId="8" fillId="0" borderId="5" xfId="7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5" fontId="7" fillId="0" borderId="4" xfId="7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5" fontId="8" fillId="0" borderId="4" xfId="7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0" fillId="4" borderId="4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</cellXfs>
  <cellStyles count="38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9" builtinId="9" hidden="1"/>
    <cellStyle name="Fulgt hyperkobling" xfId="11" builtinId="9" hidden="1"/>
    <cellStyle name="Fulgt hyperkobling" xfId="13" builtinId="9" hidden="1"/>
    <cellStyle name="Fulgt hyperkobling" xfId="15" builtinId="9" hidden="1"/>
    <cellStyle name="Fulgt hyperkobling" xfId="17" builtinId="9" hidden="1"/>
    <cellStyle name="Fulgt hyperkobling" xfId="19" builtinId="9" hidden="1"/>
    <cellStyle name="Fulgt hyperkobling" xfId="21" builtinId="9" hidden="1"/>
    <cellStyle name="Fulgt hyperkobling" xfId="23" builtinId="9" hidden="1"/>
    <cellStyle name="Fulgt hyperkobling" xfId="25" builtinId="9" hidden="1"/>
    <cellStyle name="Fulgt hyperkobling" xfId="27" builtinId="9" hidden="1"/>
    <cellStyle name="Fulgt hyperkobling" xfId="29" builtinId="9" hidden="1"/>
    <cellStyle name="Fulgt hyperkobling" xfId="31" builtinId="9" hidden="1"/>
    <cellStyle name="Fulgt hyperkobling" xfId="33" builtinId="9" hidden="1"/>
    <cellStyle name="Fulgt hyperkobling" xfId="35" builtinId="9" hidden="1"/>
    <cellStyle name="Fulgt hyperkobling" xfId="37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Hyperkobling" xfId="36" builtinId="8" hidden="1"/>
    <cellStyle name="Normal" xfId="0" builtinId="0"/>
    <cellStyle name="Pros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34"/>
  <sheetViews>
    <sheetView tabSelected="1" workbookViewId="0">
      <selection activeCell="A2" sqref="A2"/>
    </sheetView>
  </sheetViews>
  <sheetFormatPr baseColWidth="10" defaultRowHeight="18" x14ac:dyDescent="0"/>
  <cols>
    <col min="1" max="1" width="12.33203125" style="5" customWidth="1"/>
    <col min="2" max="2" width="20" customWidth="1"/>
    <col min="3" max="3" width="11.33203125" style="3" customWidth="1"/>
    <col min="4" max="4" width="5.5" style="3" customWidth="1"/>
    <col min="5" max="5" width="8.1640625" style="3" customWidth="1"/>
    <col min="6" max="6" width="3.1640625" style="3" customWidth="1"/>
    <col min="7" max="7" width="11.33203125" style="3" customWidth="1"/>
    <col min="8" max="8" width="3.1640625" style="3" customWidth="1"/>
    <col min="9" max="9" width="8.6640625" style="3" customWidth="1"/>
    <col min="10" max="10" width="3.1640625" style="3" customWidth="1"/>
    <col min="11" max="11" width="11.33203125" style="3" customWidth="1"/>
    <col min="12" max="12" width="3.1640625" style="3" customWidth="1"/>
    <col min="13" max="13" width="7.83203125" style="3" customWidth="1"/>
    <col min="14" max="14" width="3.1640625" style="3" customWidth="1"/>
    <col min="15" max="15" width="11.33203125" style="3" customWidth="1"/>
    <col min="16" max="16" width="3.1640625" style="3" customWidth="1"/>
    <col min="17" max="18" width="7.83203125" style="3" customWidth="1"/>
    <col min="19" max="19" width="8.6640625" style="3" customWidth="1"/>
    <col min="20" max="20" width="10.5" style="3" customWidth="1"/>
    <col min="21" max="21" width="11.33203125" style="3" customWidth="1"/>
    <col min="22" max="22" width="3.1640625" style="3" customWidth="1"/>
    <col min="23" max="23" width="7.83203125" style="3" customWidth="1"/>
    <col min="24" max="24" width="3.6640625" style="3" customWidth="1"/>
    <col min="25" max="25" width="9.5" style="3" bestFit="1" customWidth="1"/>
    <col min="26" max="26" width="3.6640625" style="3" customWidth="1"/>
    <col min="27" max="27" width="7.83203125" style="3" bestFit="1" customWidth="1"/>
    <col min="28" max="28" width="9.83203125" style="3" customWidth="1"/>
    <col min="29" max="29" width="3.1640625" style="3" bestFit="1" customWidth="1"/>
    <col min="30" max="30" width="7.83203125" style="3" bestFit="1" customWidth="1"/>
    <col min="31" max="31" width="11.33203125" style="3" customWidth="1"/>
    <col min="32" max="32" width="3.1640625" style="3" bestFit="1" customWidth="1"/>
    <col min="33" max="33" width="8.6640625" style="3" bestFit="1" customWidth="1"/>
    <col min="34" max="34" width="10.83203125" style="3"/>
    <col min="35" max="35" width="13.6640625" bestFit="1" customWidth="1"/>
  </cols>
  <sheetData>
    <row r="1" spans="1:35">
      <c r="B1" s="2"/>
    </row>
    <row r="2" spans="1:35" ht="20">
      <c r="A2" s="4" t="s">
        <v>27</v>
      </c>
      <c r="B2" s="1" t="s">
        <v>0</v>
      </c>
      <c r="C2" s="6" t="s">
        <v>26</v>
      </c>
      <c r="D2" s="6" t="s">
        <v>12</v>
      </c>
      <c r="E2" s="6" t="s">
        <v>13</v>
      </c>
      <c r="F2" s="6" t="s">
        <v>45</v>
      </c>
      <c r="G2" s="9" t="s">
        <v>28</v>
      </c>
      <c r="H2" s="9" t="s">
        <v>12</v>
      </c>
      <c r="I2" s="9" t="s">
        <v>13</v>
      </c>
      <c r="J2" s="9" t="s">
        <v>45</v>
      </c>
      <c r="K2" s="6" t="s">
        <v>42</v>
      </c>
      <c r="L2" s="6" t="s">
        <v>12</v>
      </c>
      <c r="M2" s="6" t="s">
        <v>13</v>
      </c>
      <c r="N2" s="6" t="s">
        <v>45</v>
      </c>
      <c r="O2" s="9" t="s">
        <v>68</v>
      </c>
      <c r="P2" s="9" t="s">
        <v>12</v>
      </c>
      <c r="Q2" s="9" t="s">
        <v>13</v>
      </c>
      <c r="R2" s="6" t="s">
        <v>45</v>
      </c>
      <c r="S2" s="6" t="s">
        <v>98</v>
      </c>
      <c r="T2" s="6" t="s">
        <v>100</v>
      </c>
      <c r="U2" s="9" t="s">
        <v>101</v>
      </c>
      <c r="V2" s="9" t="s">
        <v>12</v>
      </c>
      <c r="W2" s="9" t="s">
        <v>13</v>
      </c>
      <c r="X2" s="9" t="s">
        <v>45</v>
      </c>
      <c r="Y2" s="6" t="s">
        <v>117</v>
      </c>
      <c r="Z2" s="6" t="s">
        <v>12</v>
      </c>
      <c r="AA2" s="6" t="s">
        <v>13</v>
      </c>
      <c r="AB2" s="9" t="s">
        <v>159</v>
      </c>
      <c r="AC2" s="9" t="s">
        <v>12</v>
      </c>
      <c r="AD2" s="9" t="s">
        <v>13</v>
      </c>
      <c r="AE2" s="6" t="s">
        <v>158</v>
      </c>
      <c r="AF2" s="6" t="s">
        <v>12</v>
      </c>
      <c r="AG2" s="6" t="s">
        <v>13</v>
      </c>
      <c r="AH2" s="42" t="s">
        <v>66</v>
      </c>
      <c r="AI2" s="48" t="s">
        <v>174</v>
      </c>
    </row>
    <row r="3" spans="1:35" ht="21" customHeight="1">
      <c r="A3" s="12">
        <v>1</v>
      </c>
      <c r="B3" s="11" t="s">
        <v>6</v>
      </c>
      <c r="C3" s="11">
        <v>10</v>
      </c>
      <c r="D3" s="13">
        <v>40</v>
      </c>
      <c r="E3" s="14" t="s">
        <v>18</v>
      </c>
      <c r="F3" s="14" t="s">
        <v>46</v>
      </c>
      <c r="G3" s="10">
        <v>14</v>
      </c>
      <c r="H3" s="10" t="s">
        <v>46</v>
      </c>
      <c r="I3" s="10" t="s">
        <v>67</v>
      </c>
      <c r="J3" s="10"/>
      <c r="K3" s="11">
        <v>14</v>
      </c>
      <c r="L3" s="11">
        <v>42</v>
      </c>
      <c r="M3" s="11" t="s">
        <v>43</v>
      </c>
      <c r="N3" s="11" t="s">
        <v>46</v>
      </c>
      <c r="O3" s="10">
        <v>14</v>
      </c>
      <c r="P3" s="10">
        <v>42</v>
      </c>
      <c r="Q3" s="10" t="s">
        <v>69</v>
      </c>
      <c r="R3" s="11" t="s">
        <v>96</v>
      </c>
      <c r="S3" s="11">
        <v>3125</v>
      </c>
      <c r="T3" s="15">
        <f>SUM((S3-$S$34)/$S$34)</f>
        <v>2.7425408915312696E-2</v>
      </c>
      <c r="U3" s="10">
        <v>14</v>
      </c>
      <c r="V3" s="10">
        <v>43</v>
      </c>
      <c r="W3" s="10" t="s">
        <v>110</v>
      </c>
      <c r="X3" s="10" t="s">
        <v>96</v>
      </c>
      <c r="Y3" s="11">
        <v>14</v>
      </c>
      <c r="Z3" s="11">
        <v>43</v>
      </c>
      <c r="AA3" s="11" t="s">
        <v>118</v>
      </c>
      <c r="AB3" s="10">
        <v>14</v>
      </c>
      <c r="AC3" s="10">
        <v>43</v>
      </c>
      <c r="AD3" s="10" t="s">
        <v>163</v>
      </c>
      <c r="AE3" s="11">
        <v>9</v>
      </c>
      <c r="AF3" s="11">
        <v>40</v>
      </c>
      <c r="AG3" s="11" t="s">
        <v>139</v>
      </c>
      <c r="AH3" s="43">
        <f>SUM(C3+G3+K3+O3+U3+Y3+AB3+AE3)</f>
        <v>103</v>
      </c>
      <c r="AI3" s="49">
        <f>SUM(G3+K3+O3+U3)</f>
        <v>56</v>
      </c>
    </row>
    <row r="4" spans="1:35" ht="21" customHeight="1">
      <c r="A4" s="12">
        <v>2</v>
      </c>
      <c r="B4" s="11" t="s">
        <v>79</v>
      </c>
      <c r="C4" s="11"/>
      <c r="D4" s="11"/>
      <c r="E4" s="11"/>
      <c r="F4" s="11" t="s">
        <v>46</v>
      </c>
      <c r="G4" s="10">
        <v>10</v>
      </c>
      <c r="H4" s="10" t="s">
        <v>46</v>
      </c>
      <c r="I4" s="10" t="s">
        <v>67</v>
      </c>
      <c r="J4" s="10"/>
      <c r="K4" s="11"/>
      <c r="L4" s="11" t="s">
        <v>47</v>
      </c>
      <c r="M4" s="11"/>
      <c r="N4" s="11" t="s">
        <v>46</v>
      </c>
      <c r="O4" s="10">
        <v>9</v>
      </c>
      <c r="P4" s="10">
        <v>41</v>
      </c>
      <c r="Q4" s="10" t="s">
        <v>72</v>
      </c>
      <c r="R4" s="11" t="s">
        <v>96</v>
      </c>
      <c r="S4" s="11">
        <v>3170</v>
      </c>
      <c r="T4" s="15">
        <f>SUM((S4-$S$34)/$S$34)</f>
        <v>4.2220334803693201E-2</v>
      </c>
      <c r="U4" s="10">
        <v>9</v>
      </c>
      <c r="V4" s="10">
        <v>41</v>
      </c>
      <c r="W4" s="10" t="s">
        <v>112</v>
      </c>
      <c r="X4" s="10" t="s">
        <v>96</v>
      </c>
      <c r="Y4" s="11">
        <v>12</v>
      </c>
      <c r="Z4" s="11">
        <v>42</v>
      </c>
      <c r="AA4" s="11" t="s">
        <v>119</v>
      </c>
      <c r="AB4" s="10">
        <v>12</v>
      </c>
      <c r="AC4" s="10">
        <v>43</v>
      </c>
      <c r="AD4" s="10" t="s">
        <v>160</v>
      </c>
      <c r="AE4" s="11">
        <v>14</v>
      </c>
      <c r="AF4" s="11">
        <v>42</v>
      </c>
      <c r="AG4" s="11" t="s">
        <v>137</v>
      </c>
      <c r="AH4" s="43">
        <f>SUM(C4+G4+K4+O4+U4+Y4+AB4+AE4)</f>
        <v>66</v>
      </c>
      <c r="AI4" s="49">
        <f>SUM(AE4+AB4+Y4+G4)</f>
        <v>48</v>
      </c>
    </row>
    <row r="5" spans="1:35" ht="21" customHeight="1" thickBot="1">
      <c r="A5" s="25">
        <v>3</v>
      </c>
      <c r="B5" s="26" t="s">
        <v>5</v>
      </c>
      <c r="C5" s="26">
        <v>8</v>
      </c>
      <c r="D5" s="27">
        <v>38.008000000000003</v>
      </c>
      <c r="E5" s="28" t="s">
        <v>17</v>
      </c>
      <c r="F5" s="28" t="s">
        <v>46</v>
      </c>
      <c r="G5" s="35">
        <v>8</v>
      </c>
      <c r="H5" s="35" t="s">
        <v>46</v>
      </c>
      <c r="I5" s="35" t="s">
        <v>67</v>
      </c>
      <c r="J5" s="35"/>
      <c r="K5" s="26">
        <v>12</v>
      </c>
      <c r="L5" s="26">
        <v>40</v>
      </c>
      <c r="M5" s="26" t="s">
        <v>44</v>
      </c>
      <c r="N5" s="26" t="s">
        <v>46</v>
      </c>
      <c r="O5" s="35">
        <v>3</v>
      </c>
      <c r="P5" s="35">
        <v>39</v>
      </c>
      <c r="Q5" s="35" t="s">
        <v>77</v>
      </c>
      <c r="R5" s="26" t="s">
        <v>97</v>
      </c>
      <c r="S5" s="26">
        <v>3180</v>
      </c>
      <c r="T5" s="29">
        <f>SUM((S5-$S$34)/$S$34)</f>
        <v>4.5508096112222202E-2</v>
      </c>
      <c r="U5" s="35">
        <v>6</v>
      </c>
      <c r="V5" s="35">
        <v>40</v>
      </c>
      <c r="W5" s="35" t="s">
        <v>114</v>
      </c>
      <c r="X5" s="35" t="s">
        <v>97</v>
      </c>
      <c r="Y5" s="26">
        <v>2</v>
      </c>
      <c r="Z5" s="26">
        <v>40</v>
      </c>
      <c r="AA5" s="26" t="s">
        <v>127</v>
      </c>
      <c r="AB5" s="35">
        <v>10</v>
      </c>
      <c r="AC5" s="35">
        <v>43</v>
      </c>
      <c r="AD5" s="35" t="s">
        <v>164</v>
      </c>
      <c r="AE5" s="26">
        <v>12</v>
      </c>
      <c r="AF5" s="26">
        <v>40</v>
      </c>
      <c r="AG5" s="26" t="s">
        <v>138</v>
      </c>
      <c r="AH5" s="44">
        <f>SUM(C5+G5+K5+O5+U5+Y5+AB5+AE5)</f>
        <v>61</v>
      </c>
      <c r="AI5" s="50">
        <f>SUM(AE5+AB5+K5+G5)</f>
        <v>42</v>
      </c>
    </row>
    <row r="6" spans="1:35" ht="21" customHeight="1">
      <c r="A6" s="22">
        <v>4</v>
      </c>
      <c r="B6" s="23" t="s">
        <v>29</v>
      </c>
      <c r="C6" s="23"/>
      <c r="D6" s="23"/>
      <c r="E6" s="23"/>
      <c r="F6" s="23" t="s">
        <v>46</v>
      </c>
      <c r="G6" s="36">
        <v>12</v>
      </c>
      <c r="H6" s="36" t="s">
        <v>46</v>
      </c>
      <c r="I6" s="36" t="s">
        <v>67</v>
      </c>
      <c r="J6" s="36"/>
      <c r="K6" s="23"/>
      <c r="L6" s="23" t="s">
        <v>47</v>
      </c>
      <c r="M6" s="23"/>
      <c r="N6" s="23" t="s">
        <v>46</v>
      </c>
      <c r="O6" s="36">
        <v>7</v>
      </c>
      <c r="P6" s="36" t="s">
        <v>67</v>
      </c>
      <c r="Q6" s="36" t="s">
        <v>67</v>
      </c>
      <c r="R6" s="23" t="s">
        <v>95</v>
      </c>
      <c r="S6" s="23">
        <v>3150</v>
      </c>
      <c r="T6" s="24">
        <f>SUM((S6-$S$34)/$S$34)</f>
        <v>3.5644812186635198E-2</v>
      </c>
      <c r="U6" s="36">
        <v>12</v>
      </c>
      <c r="V6" s="36">
        <v>42</v>
      </c>
      <c r="W6" s="36" t="s">
        <v>111</v>
      </c>
      <c r="X6" s="36" t="s">
        <v>95</v>
      </c>
      <c r="Y6" s="23">
        <v>9</v>
      </c>
      <c r="Z6" s="23">
        <v>42</v>
      </c>
      <c r="AA6" s="23" t="s">
        <v>121</v>
      </c>
      <c r="AB6" s="36">
        <v>9</v>
      </c>
      <c r="AC6" s="36">
        <v>42</v>
      </c>
      <c r="AD6" s="36" t="s">
        <v>161</v>
      </c>
      <c r="AE6" s="23">
        <v>7</v>
      </c>
      <c r="AF6" s="23">
        <v>40</v>
      </c>
      <c r="AG6" s="23" t="s">
        <v>140</v>
      </c>
      <c r="AH6" s="45">
        <f>SUM(C6+G6+K6+O6+U6+Y6+AB6+AE6)</f>
        <v>56</v>
      </c>
      <c r="AI6" s="51">
        <f>SUM(G6+U6+Y6+AB6)</f>
        <v>42</v>
      </c>
    </row>
    <row r="7" spans="1:35" ht="21" customHeight="1">
      <c r="A7" s="17">
        <v>5</v>
      </c>
      <c r="B7" s="16" t="s">
        <v>10</v>
      </c>
      <c r="C7" s="16">
        <v>9</v>
      </c>
      <c r="D7" s="18">
        <v>39</v>
      </c>
      <c r="E7" s="19" t="s">
        <v>16</v>
      </c>
      <c r="F7" s="19"/>
      <c r="G7" s="37">
        <v>9</v>
      </c>
      <c r="H7" s="37"/>
      <c r="I7" s="37" t="s">
        <v>67</v>
      </c>
      <c r="J7" s="37"/>
      <c r="K7" s="16">
        <v>10</v>
      </c>
      <c r="L7" s="16">
        <v>39</v>
      </c>
      <c r="M7" s="16" t="s">
        <v>48</v>
      </c>
      <c r="N7" s="16"/>
      <c r="O7" s="37">
        <v>6</v>
      </c>
      <c r="P7" s="37">
        <v>40</v>
      </c>
      <c r="Q7" s="37" t="s">
        <v>74</v>
      </c>
      <c r="R7" s="16"/>
      <c r="S7" s="16">
        <v>3100</v>
      </c>
      <c r="T7" s="20">
        <f>SUM((S7-$S$34)/$S$34)</f>
        <v>1.9206005643990196E-2</v>
      </c>
      <c r="U7" s="37">
        <v>7</v>
      </c>
      <c r="V7" s="37">
        <v>40</v>
      </c>
      <c r="W7" s="37" t="s">
        <v>113</v>
      </c>
      <c r="X7" s="37"/>
      <c r="Y7" s="16">
        <v>7</v>
      </c>
      <c r="Z7" s="16">
        <v>41</v>
      </c>
      <c r="AA7" s="16" t="s">
        <v>122</v>
      </c>
      <c r="AB7" s="37">
        <v>5</v>
      </c>
      <c r="AC7" s="37">
        <v>40</v>
      </c>
      <c r="AD7" s="37" t="s">
        <v>162</v>
      </c>
      <c r="AE7" s="16">
        <v>5</v>
      </c>
      <c r="AF7" s="16">
        <v>40</v>
      </c>
      <c r="AG7" s="16" t="s">
        <v>147</v>
      </c>
      <c r="AH7" s="46">
        <f>SUM(C7+G7+K7+O7+U7+Y7+AB7+AE7)</f>
        <v>58</v>
      </c>
      <c r="AI7" s="52">
        <f>SUM(C7+G7+K7+U7)</f>
        <v>35</v>
      </c>
    </row>
    <row r="8" spans="1:35" ht="21" customHeight="1">
      <c r="A8" s="17">
        <v>6</v>
      </c>
      <c r="B8" s="16" t="s">
        <v>49</v>
      </c>
      <c r="C8" s="16"/>
      <c r="D8" s="16"/>
      <c r="E8" s="16"/>
      <c r="F8" s="16"/>
      <c r="G8" s="37"/>
      <c r="H8" s="37"/>
      <c r="I8" s="37"/>
      <c r="J8" s="37"/>
      <c r="K8" s="16">
        <v>9</v>
      </c>
      <c r="L8" s="16">
        <v>39</v>
      </c>
      <c r="M8" s="16" t="s">
        <v>51</v>
      </c>
      <c r="N8" s="16"/>
      <c r="O8" s="37">
        <v>5</v>
      </c>
      <c r="P8" s="37">
        <v>40</v>
      </c>
      <c r="Q8" s="37" t="s">
        <v>75</v>
      </c>
      <c r="R8" s="16" t="s">
        <v>96</v>
      </c>
      <c r="S8" s="16">
        <v>3150</v>
      </c>
      <c r="T8" s="20">
        <f>SUM((S8-$S$34)/$S$34)</f>
        <v>3.5644812186635198E-2</v>
      </c>
      <c r="U8" s="37">
        <v>10</v>
      </c>
      <c r="V8" s="37">
        <v>41</v>
      </c>
      <c r="W8" s="37" t="s">
        <v>102</v>
      </c>
      <c r="X8" s="37" t="s">
        <v>96</v>
      </c>
      <c r="Y8" s="16">
        <v>6</v>
      </c>
      <c r="Z8" s="16">
        <v>41</v>
      </c>
      <c r="AA8" s="16" t="s">
        <v>126</v>
      </c>
      <c r="AB8" s="37">
        <v>6</v>
      </c>
      <c r="AC8" s="37">
        <v>40</v>
      </c>
      <c r="AD8" s="37" t="s">
        <v>168</v>
      </c>
      <c r="AE8" s="16">
        <v>2</v>
      </c>
      <c r="AF8" s="16">
        <v>38</v>
      </c>
      <c r="AG8" s="16" t="s">
        <v>149</v>
      </c>
      <c r="AH8" s="46">
        <f>SUM(C8+G8+K8+O8+U8+Y8+AB8+AE8)</f>
        <v>38</v>
      </c>
      <c r="AI8" s="52">
        <f>SUM(K8+U8+Y8+AB8)</f>
        <v>31</v>
      </c>
    </row>
    <row r="9" spans="1:35" ht="21" customHeight="1">
      <c r="A9" s="17">
        <v>7</v>
      </c>
      <c r="B9" s="16" t="s">
        <v>78</v>
      </c>
      <c r="C9" s="16"/>
      <c r="D9" s="16"/>
      <c r="E9" s="16"/>
      <c r="F9" s="16"/>
      <c r="G9" s="37"/>
      <c r="H9" s="37"/>
      <c r="I9" s="37"/>
      <c r="J9" s="37"/>
      <c r="K9" s="16"/>
      <c r="L9" s="16"/>
      <c r="M9" s="16"/>
      <c r="N9" s="16"/>
      <c r="O9" s="37">
        <v>2</v>
      </c>
      <c r="P9" s="37">
        <v>37</v>
      </c>
      <c r="Q9" s="37" t="s">
        <v>80</v>
      </c>
      <c r="R9" s="16"/>
      <c r="S9" s="16">
        <v>3250</v>
      </c>
      <c r="T9" s="20">
        <f>SUM((S9-$S$34)/$S$34)</f>
        <v>6.8522425271925202E-2</v>
      </c>
      <c r="U9" s="37">
        <v>2</v>
      </c>
      <c r="V9" s="37">
        <v>27</v>
      </c>
      <c r="W9" s="37" t="s">
        <v>116</v>
      </c>
      <c r="X9" s="37" t="s">
        <v>96</v>
      </c>
      <c r="Y9" s="16">
        <v>8</v>
      </c>
      <c r="Z9" s="16">
        <v>41</v>
      </c>
      <c r="AA9" s="16" t="s">
        <v>129</v>
      </c>
      <c r="AB9" s="37">
        <v>8</v>
      </c>
      <c r="AC9" s="37">
        <v>41</v>
      </c>
      <c r="AD9" s="37" t="s">
        <v>165</v>
      </c>
      <c r="AE9" s="16">
        <v>10</v>
      </c>
      <c r="AF9" s="16">
        <v>40</v>
      </c>
      <c r="AG9" s="16" t="s">
        <v>73</v>
      </c>
      <c r="AH9" s="46">
        <f>SUM(C9+G9+K9+O9+U9+Y9+AB9+AE9)</f>
        <v>30</v>
      </c>
      <c r="AI9" s="52">
        <f>SUM(AE9+AB9+Y9+U9)</f>
        <v>28</v>
      </c>
    </row>
    <row r="10" spans="1:35" ht="21" customHeight="1">
      <c r="A10" s="17">
        <v>8</v>
      </c>
      <c r="B10" s="16" t="s">
        <v>4</v>
      </c>
      <c r="C10" s="16">
        <v>3</v>
      </c>
      <c r="D10" s="18">
        <v>33</v>
      </c>
      <c r="E10" s="19" t="s">
        <v>22</v>
      </c>
      <c r="F10" s="19"/>
      <c r="G10" s="37">
        <v>2</v>
      </c>
      <c r="H10" s="37">
        <v>34</v>
      </c>
      <c r="I10" s="37" t="s">
        <v>33</v>
      </c>
      <c r="J10" s="37"/>
      <c r="K10" s="16">
        <v>6</v>
      </c>
      <c r="L10" s="16">
        <v>36</v>
      </c>
      <c r="M10" s="16" t="s">
        <v>54</v>
      </c>
      <c r="N10" s="16"/>
      <c r="O10" s="37">
        <v>2</v>
      </c>
      <c r="P10" s="37">
        <v>36</v>
      </c>
      <c r="Q10" s="37" t="s">
        <v>84</v>
      </c>
      <c r="R10" s="16"/>
      <c r="S10" s="16">
        <v>3300</v>
      </c>
      <c r="T10" s="20">
        <f>SUM((S10-$S$34)/$S$34)</f>
        <v>8.4961231814570215E-2</v>
      </c>
      <c r="U10" s="37">
        <v>8</v>
      </c>
      <c r="V10" s="37">
        <v>40</v>
      </c>
      <c r="W10" s="37" t="s">
        <v>103</v>
      </c>
      <c r="X10" s="37"/>
      <c r="Y10" s="16">
        <v>5</v>
      </c>
      <c r="Z10" s="16">
        <v>41</v>
      </c>
      <c r="AA10" s="16" t="s">
        <v>123</v>
      </c>
      <c r="AB10" s="37">
        <v>7</v>
      </c>
      <c r="AC10" s="37">
        <v>41</v>
      </c>
      <c r="AD10" s="37" t="s">
        <v>166</v>
      </c>
      <c r="AE10" s="16">
        <v>4</v>
      </c>
      <c r="AF10" s="16">
        <v>38</v>
      </c>
      <c r="AG10" s="16" t="s">
        <v>144</v>
      </c>
      <c r="AH10" s="46">
        <f>SUM(C10+G10+K10+O10+U10+Y10+AB10+AE10)</f>
        <v>37</v>
      </c>
      <c r="AI10" s="52">
        <f>SUM(U10+AB10+Y10+K10)</f>
        <v>26</v>
      </c>
    </row>
    <row r="11" spans="1:35" ht="21" customHeight="1">
      <c r="A11" s="17">
        <v>9</v>
      </c>
      <c r="B11" s="16" t="s">
        <v>2</v>
      </c>
      <c r="C11" s="16">
        <v>12</v>
      </c>
      <c r="D11" s="18">
        <v>41</v>
      </c>
      <c r="E11" s="19" t="s">
        <v>15</v>
      </c>
      <c r="F11" s="19"/>
      <c r="G11" s="37"/>
      <c r="H11" s="37"/>
      <c r="I11" s="37"/>
      <c r="J11" s="37"/>
      <c r="K11" s="16"/>
      <c r="L11" s="16"/>
      <c r="M11" s="16"/>
      <c r="N11" s="16"/>
      <c r="O11" s="37">
        <v>10</v>
      </c>
      <c r="P11" s="37">
        <v>41</v>
      </c>
      <c r="Q11" s="37" t="s">
        <v>71</v>
      </c>
      <c r="R11" s="16"/>
      <c r="S11" s="16">
        <v>3250</v>
      </c>
      <c r="T11" s="20">
        <f>SUM((S11-$S$34)/$S$34)</f>
        <v>6.8522425271925202E-2</v>
      </c>
      <c r="U11" s="37"/>
      <c r="V11" s="37"/>
      <c r="W11" s="37"/>
      <c r="X11" s="37"/>
      <c r="Y11" s="16"/>
      <c r="Z11" s="16"/>
      <c r="AA11" s="16"/>
      <c r="AB11" s="37"/>
      <c r="AC11" s="37"/>
      <c r="AD11" s="37"/>
      <c r="AE11" s="16">
        <v>8</v>
      </c>
      <c r="AF11" s="16">
        <v>40</v>
      </c>
      <c r="AG11" s="16" t="s">
        <v>141</v>
      </c>
      <c r="AH11" s="46">
        <f>SUM(C11+G11+K11+O11+U11+Y11+AB11+AE11)</f>
        <v>30</v>
      </c>
      <c r="AI11" s="52">
        <f>SUM(AE12+Y12+O12+G12)</f>
        <v>14</v>
      </c>
    </row>
    <row r="12" spans="1:35" ht="21" customHeight="1" thickBot="1">
      <c r="A12" s="30">
        <v>10</v>
      </c>
      <c r="B12" s="31" t="s">
        <v>1</v>
      </c>
      <c r="C12" s="31">
        <v>7</v>
      </c>
      <c r="D12" s="32">
        <v>38</v>
      </c>
      <c r="E12" s="33" t="s">
        <v>14</v>
      </c>
      <c r="F12" s="33"/>
      <c r="G12" s="38">
        <v>6</v>
      </c>
      <c r="H12" s="38"/>
      <c r="I12" s="38" t="s">
        <v>67</v>
      </c>
      <c r="J12" s="38"/>
      <c r="K12" s="31">
        <v>8</v>
      </c>
      <c r="L12" s="31">
        <v>38</v>
      </c>
      <c r="M12" s="31" t="s">
        <v>52</v>
      </c>
      <c r="N12" s="31"/>
      <c r="O12" s="38">
        <v>4</v>
      </c>
      <c r="P12" s="38">
        <v>39</v>
      </c>
      <c r="Q12" s="38" t="s">
        <v>76</v>
      </c>
      <c r="R12" s="31"/>
      <c r="S12" s="31">
        <v>3359</v>
      </c>
      <c r="T12" s="34">
        <f>SUM((S12-$S$34)/$S$34)</f>
        <v>0.10435902353489131</v>
      </c>
      <c r="U12" s="38">
        <v>4</v>
      </c>
      <c r="V12" s="38">
        <v>39</v>
      </c>
      <c r="W12" s="38" t="s">
        <v>115</v>
      </c>
      <c r="X12" s="38"/>
      <c r="Y12" s="31">
        <v>2</v>
      </c>
      <c r="Z12" s="31">
        <v>40</v>
      </c>
      <c r="AA12" s="31" t="s">
        <v>124</v>
      </c>
      <c r="AB12" s="38"/>
      <c r="AC12" s="38"/>
      <c r="AD12" s="38"/>
      <c r="AE12" s="31">
        <v>2</v>
      </c>
      <c r="AF12" s="31">
        <v>37</v>
      </c>
      <c r="AG12" s="31" t="s">
        <v>146</v>
      </c>
      <c r="AH12" s="47">
        <f>SUM(C12+G12+K12+O12+U12+Y12+AB12+AE12)</f>
        <v>33</v>
      </c>
      <c r="AI12" s="53">
        <f>SUM(C12+G12+K12+O12)</f>
        <v>25</v>
      </c>
    </row>
    <row r="13" spans="1:35" ht="21" customHeight="1">
      <c r="A13" s="22">
        <v>11</v>
      </c>
      <c r="B13" s="23" t="s">
        <v>31</v>
      </c>
      <c r="C13" s="23"/>
      <c r="D13" s="23"/>
      <c r="E13" s="23"/>
      <c r="F13" s="23" t="s">
        <v>46</v>
      </c>
      <c r="G13" s="36">
        <v>7</v>
      </c>
      <c r="H13" s="36" t="s">
        <v>46</v>
      </c>
      <c r="I13" s="36" t="s">
        <v>67</v>
      </c>
      <c r="J13" s="36"/>
      <c r="K13" s="23"/>
      <c r="L13" s="23" t="s">
        <v>47</v>
      </c>
      <c r="M13" s="23"/>
      <c r="N13" s="23" t="s">
        <v>46</v>
      </c>
      <c r="O13" s="36">
        <v>2</v>
      </c>
      <c r="P13" s="36">
        <v>36</v>
      </c>
      <c r="Q13" s="36" t="s">
        <v>85</v>
      </c>
      <c r="R13" s="23" t="s">
        <v>96</v>
      </c>
      <c r="S13" s="23">
        <v>3130</v>
      </c>
      <c r="T13" s="24">
        <f>SUM((S13-$S$34)/$S$34)</f>
        <v>2.9069289569577196E-2</v>
      </c>
      <c r="U13" s="39"/>
      <c r="V13" s="36"/>
      <c r="W13" s="36"/>
      <c r="X13" s="36" t="s">
        <v>96</v>
      </c>
      <c r="Y13" s="23">
        <v>2</v>
      </c>
      <c r="Z13" s="23">
        <v>18</v>
      </c>
      <c r="AA13" s="23" t="s">
        <v>135</v>
      </c>
      <c r="AB13" s="36"/>
      <c r="AC13" s="36"/>
      <c r="AD13" s="36"/>
      <c r="AE13" s="23"/>
      <c r="AF13" s="23"/>
      <c r="AG13" s="23"/>
      <c r="AH13" s="45">
        <f>SUM(C13+G13+K13+O13+U13+Y13+AB13+AE13)</f>
        <v>11</v>
      </c>
      <c r="AI13" s="51">
        <f>SUM(G13+C15+G13)</f>
        <v>19</v>
      </c>
    </row>
    <row r="14" spans="1:35" ht="21" customHeight="1">
      <c r="A14" s="17">
        <v>12</v>
      </c>
      <c r="B14" s="16" t="s">
        <v>3</v>
      </c>
      <c r="C14" s="16">
        <v>14</v>
      </c>
      <c r="D14" s="18">
        <v>40</v>
      </c>
      <c r="E14" s="19" t="s">
        <v>19</v>
      </c>
      <c r="F14" s="19" t="s">
        <v>46</v>
      </c>
      <c r="G14" s="37"/>
      <c r="H14" s="37" t="s">
        <v>46</v>
      </c>
      <c r="I14" s="37"/>
      <c r="J14" s="37"/>
      <c r="K14" s="16"/>
      <c r="L14" s="16"/>
      <c r="M14" s="16"/>
      <c r="N14" s="16" t="s">
        <v>46</v>
      </c>
      <c r="O14" s="37">
        <v>12</v>
      </c>
      <c r="P14" s="37">
        <v>42</v>
      </c>
      <c r="Q14" s="37" t="s">
        <v>70</v>
      </c>
      <c r="R14" s="16" t="s">
        <v>96</v>
      </c>
      <c r="S14" s="16">
        <v>3230</v>
      </c>
      <c r="T14" s="20">
        <f>SUM((S14-$S$34)/$S$34)</f>
        <v>6.19469026548672E-2</v>
      </c>
      <c r="U14" s="37"/>
      <c r="V14" s="37"/>
      <c r="W14" s="37"/>
      <c r="X14" s="37" t="s">
        <v>96</v>
      </c>
      <c r="Y14" s="16"/>
      <c r="Z14" s="16"/>
      <c r="AA14" s="16"/>
      <c r="AB14" s="37"/>
      <c r="AC14" s="37"/>
      <c r="AD14" s="37"/>
      <c r="AE14" s="16"/>
      <c r="AF14" s="16"/>
      <c r="AG14" s="16"/>
      <c r="AH14" s="46">
        <f>SUM(C14+G14+K14+O14+U14+Y14+AB14+AE14)</f>
        <v>26</v>
      </c>
      <c r="AI14" s="52">
        <f>SUM(C15+G15+K15+Y15)</f>
        <v>17</v>
      </c>
    </row>
    <row r="15" spans="1:35" ht="21" customHeight="1">
      <c r="A15" s="17">
        <v>13</v>
      </c>
      <c r="B15" s="16" t="s">
        <v>7</v>
      </c>
      <c r="C15" s="16">
        <v>5</v>
      </c>
      <c r="D15" s="18">
        <v>35</v>
      </c>
      <c r="E15" s="19" t="s">
        <v>21</v>
      </c>
      <c r="F15" s="19"/>
      <c r="G15" s="37">
        <v>5</v>
      </c>
      <c r="H15" s="37">
        <v>35</v>
      </c>
      <c r="I15" s="37" t="s">
        <v>30</v>
      </c>
      <c r="J15" s="37"/>
      <c r="K15" s="16">
        <v>4</v>
      </c>
      <c r="L15" s="16">
        <v>35</v>
      </c>
      <c r="M15" s="16" t="s">
        <v>56</v>
      </c>
      <c r="N15" s="16"/>
      <c r="O15" s="37">
        <v>2</v>
      </c>
      <c r="P15" s="37">
        <v>34</v>
      </c>
      <c r="Q15" s="37" t="s">
        <v>90</v>
      </c>
      <c r="R15" s="16"/>
      <c r="S15" s="16">
        <v>3290</v>
      </c>
      <c r="T15" s="20">
        <f>SUM((S15-$S$34)/$S$34)</f>
        <v>8.1673470506041207E-2</v>
      </c>
      <c r="U15" s="37">
        <v>2</v>
      </c>
      <c r="V15" s="37">
        <v>37</v>
      </c>
      <c r="W15" s="37" t="s">
        <v>107</v>
      </c>
      <c r="X15" s="37"/>
      <c r="Y15" s="16">
        <v>3</v>
      </c>
      <c r="Z15" s="16">
        <v>40</v>
      </c>
      <c r="AA15" s="16" t="s">
        <v>128</v>
      </c>
      <c r="AB15" s="37">
        <v>2</v>
      </c>
      <c r="AC15" s="37">
        <v>38</v>
      </c>
      <c r="AD15" s="37" t="s">
        <v>171</v>
      </c>
      <c r="AE15" s="16">
        <v>2</v>
      </c>
      <c r="AF15" s="16">
        <v>34</v>
      </c>
      <c r="AG15" s="16" t="s">
        <v>153</v>
      </c>
      <c r="AH15" s="46">
        <f>SUM(C15+G15+K15+O15+U15+Y15+AB15+AE15)</f>
        <v>25</v>
      </c>
      <c r="AI15" s="52">
        <f>SUM(C15+G15+K15+Y15)</f>
        <v>17</v>
      </c>
    </row>
    <row r="16" spans="1:35" ht="21" customHeight="1">
      <c r="A16" s="17">
        <v>14</v>
      </c>
      <c r="B16" s="16" t="s">
        <v>34</v>
      </c>
      <c r="C16" s="16"/>
      <c r="D16" s="16"/>
      <c r="E16" s="16"/>
      <c r="F16" s="16"/>
      <c r="G16" s="37">
        <v>2</v>
      </c>
      <c r="H16" s="37">
        <v>34</v>
      </c>
      <c r="I16" s="37" t="s">
        <v>35</v>
      </c>
      <c r="J16" s="37"/>
      <c r="K16" s="16">
        <v>3</v>
      </c>
      <c r="L16" s="16">
        <v>35</v>
      </c>
      <c r="M16" s="16" t="s">
        <v>57</v>
      </c>
      <c r="N16" s="16"/>
      <c r="O16" s="37">
        <v>2</v>
      </c>
      <c r="P16" s="37">
        <v>35</v>
      </c>
      <c r="Q16" s="37" t="s">
        <v>81</v>
      </c>
      <c r="R16" s="16"/>
      <c r="S16" s="16">
        <v>3315</v>
      </c>
      <c r="T16" s="20">
        <f>SUM((S16-$S$34)/$S$34)</f>
        <v>8.9892873777363713E-2</v>
      </c>
      <c r="U16" s="40"/>
      <c r="V16" s="37"/>
      <c r="W16" s="37"/>
      <c r="X16" s="37"/>
      <c r="Y16" s="16">
        <v>4</v>
      </c>
      <c r="Z16" s="16">
        <v>40</v>
      </c>
      <c r="AA16" s="16" t="s">
        <v>125</v>
      </c>
      <c r="AB16" s="37">
        <v>4</v>
      </c>
      <c r="AC16" s="37">
        <v>40</v>
      </c>
      <c r="AD16" s="37" t="s">
        <v>167</v>
      </c>
      <c r="AE16" s="16">
        <v>3</v>
      </c>
      <c r="AF16" s="16">
        <v>38</v>
      </c>
      <c r="AG16" s="16" t="s">
        <v>148</v>
      </c>
      <c r="AH16" s="46">
        <f>SUM(C16+G16+K16+O16+U16+Y16+AB16+AE16)</f>
        <v>18</v>
      </c>
      <c r="AI16" s="52">
        <f>SUM(AE16+AB16+Y16+K16)</f>
        <v>14</v>
      </c>
    </row>
    <row r="17" spans="1:35" ht="21" customHeight="1">
      <c r="A17" s="17">
        <v>15</v>
      </c>
      <c r="B17" s="16" t="s">
        <v>11</v>
      </c>
      <c r="C17" s="16">
        <v>4</v>
      </c>
      <c r="D17" s="18">
        <v>34</v>
      </c>
      <c r="E17" s="21" t="s">
        <v>21</v>
      </c>
      <c r="F17" s="21"/>
      <c r="G17" s="37"/>
      <c r="H17" s="37"/>
      <c r="I17" s="37"/>
      <c r="J17" s="37"/>
      <c r="K17" s="16">
        <v>5</v>
      </c>
      <c r="L17" s="16">
        <v>36</v>
      </c>
      <c r="M17" s="16" t="s">
        <v>55</v>
      </c>
      <c r="N17" s="16"/>
      <c r="O17" s="37"/>
      <c r="P17" s="37"/>
      <c r="Q17" s="37"/>
      <c r="R17" s="16"/>
      <c r="S17" s="16"/>
      <c r="T17" s="20" t="s">
        <v>47</v>
      </c>
      <c r="U17" s="37">
        <v>2</v>
      </c>
      <c r="V17" s="37">
        <v>37</v>
      </c>
      <c r="W17" s="37" t="s">
        <v>108</v>
      </c>
      <c r="X17" s="37"/>
      <c r="Y17" s="16">
        <v>2</v>
      </c>
      <c r="Z17" s="16">
        <v>39</v>
      </c>
      <c r="AA17" s="16" t="s">
        <v>132</v>
      </c>
      <c r="AB17" s="37"/>
      <c r="AC17" s="37"/>
      <c r="AD17" s="37"/>
      <c r="AE17" s="16">
        <v>2</v>
      </c>
      <c r="AF17" s="16">
        <v>36</v>
      </c>
      <c r="AG17" s="16" t="s">
        <v>152</v>
      </c>
      <c r="AH17" s="46">
        <f>SUM(C17+G17+K17+O17+U17+Y17+AB17+AE17)</f>
        <v>15</v>
      </c>
      <c r="AI17" s="52">
        <f>SUM(C17+K17+U17+Y17)</f>
        <v>13</v>
      </c>
    </row>
    <row r="18" spans="1:35" ht="21" customHeight="1">
      <c r="A18" s="17">
        <v>16</v>
      </c>
      <c r="B18" s="16" t="s">
        <v>58</v>
      </c>
      <c r="C18" s="16"/>
      <c r="D18" s="16"/>
      <c r="E18" s="16"/>
      <c r="F18" s="16"/>
      <c r="G18" s="37"/>
      <c r="H18" s="37"/>
      <c r="I18" s="37"/>
      <c r="J18" s="37"/>
      <c r="K18" s="16">
        <v>2</v>
      </c>
      <c r="L18" s="16">
        <v>35</v>
      </c>
      <c r="M18" s="16" t="s">
        <v>59</v>
      </c>
      <c r="N18" s="16"/>
      <c r="O18" s="37">
        <v>2</v>
      </c>
      <c r="P18" s="37">
        <v>36</v>
      </c>
      <c r="Q18" s="37" t="s">
        <v>82</v>
      </c>
      <c r="R18" s="16"/>
      <c r="S18" s="16">
        <v>3180</v>
      </c>
      <c r="T18" s="20">
        <f>SUM((S18-$S$34)/$S$34)</f>
        <v>4.5508096112222202E-2</v>
      </c>
      <c r="U18" s="37">
        <v>5</v>
      </c>
      <c r="V18" s="37">
        <v>39</v>
      </c>
      <c r="W18" s="37" t="s">
        <v>104</v>
      </c>
      <c r="X18" s="37"/>
      <c r="Y18" s="16"/>
      <c r="Z18" s="16"/>
      <c r="AA18" s="16"/>
      <c r="AB18" s="37">
        <v>3</v>
      </c>
      <c r="AC18" s="37">
        <v>40</v>
      </c>
      <c r="AD18" s="37" t="s">
        <v>170</v>
      </c>
      <c r="AE18" s="16">
        <v>2</v>
      </c>
      <c r="AF18" s="16">
        <v>36</v>
      </c>
      <c r="AG18" s="16" t="s">
        <v>145</v>
      </c>
      <c r="AH18" s="46">
        <f>SUM(C18+G18+K18+O18+U18+Y18+AB18+AE18)</f>
        <v>14</v>
      </c>
      <c r="AI18" s="52">
        <f>SUM(U18+AB18+AE18+O18)</f>
        <v>12</v>
      </c>
    </row>
    <row r="19" spans="1:35" ht="21" customHeight="1">
      <c r="A19" s="17">
        <v>17</v>
      </c>
      <c r="B19" s="16" t="s">
        <v>38</v>
      </c>
      <c r="C19" s="16"/>
      <c r="D19" s="16"/>
      <c r="E19" s="16"/>
      <c r="F19" s="16"/>
      <c r="G19" s="37">
        <v>2</v>
      </c>
      <c r="H19" s="37">
        <v>32</v>
      </c>
      <c r="I19" s="37" t="s">
        <v>39</v>
      </c>
      <c r="J19" s="37"/>
      <c r="K19" s="16"/>
      <c r="L19" s="16"/>
      <c r="M19" s="16"/>
      <c r="N19" s="16"/>
      <c r="O19" s="37">
        <v>8</v>
      </c>
      <c r="P19" s="37">
        <v>40</v>
      </c>
      <c r="Q19" s="37" t="s">
        <v>73</v>
      </c>
      <c r="R19" s="16" t="s">
        <v>96</v>
      </c>
      <c r="S19" s="16">
        <v>3165</v>
      </c>
      <c r="T19" s="20">
        <f>SUM((S19-$S$34)/$S$34)</f>
        <v>4.0576454149428696E-2</v>
      </c>
      <c r="U19" s="37"/>
      <c r="V19" s="37"/>
      <c r="W19" s="37"/>
      <c r="X19" s="37" t="s">
        <v>96</v>
      </c>
      <c r="Y19" s="16">
        <v>10</v>
      </c>
      <c r="Z19" s="16">
        <v>42</v>
      </c>
      <c r="AA19" s="16" t="s">
        <v>120</v>
      </c>
      <c r="AB19" s="37"/>
      <c r="AC19" s="37"/>
      <c r="AD19" s="37"/>
      <c r="AE19" s="16">
        <v>6</v>
      </c>
      <c r="AF19" s="16">
        <v>40</v>
      </c>
      <c r="AG19" s="16" t="s">
        <v>142</v>
      </c>
      <c r="AH19" s="46">
        <f>SUM(C19+G19+K19+O19+U19+Y19+AB19+AE19)</f>
        <v>26</v>
      </c>
      <c r="AI19" s="52">
        <f>SUM(C20+O20)</f>
        <v>8</v>
      </c>
    </row>
    <row r="20" spans="1:35" ht="21" customHeight="1">
      <c r="A20" s="17">
        <v>18</v>
      </c>
      <c r="B20" s="16" t="s">
        <v>8</v>
      </c>
      <c r="C20" s="16">
        <v>6</v>
      </c>
      <c r="D20" s="18">
        <v>36</v>
      </c>
      <c r="E20" s="19" t="s">
        <v>20</v>
      </c>
      <c r="F20" s="19"/>
      <c r="G20" s="37"/>
      <c r="H20" s="37"/>
      <c r="I20" s="37"/>
      <c r="J20" s="37"/>
      <c r="K20" s="16"/>
      <c r="L20" s="16"/>
      <c r="M20" s="16"/>
      <c r="N20" s="16"/>
      <c r="O20" s="37">
        <v>2</v>
      </c>
      <c r="P20" s="37">
        <v>34</v>
      </c>
      <c r="Q20" s="37" t="s">
        <v>92</v>
      </c>
      <c r="R20" s="16"/>
      <c r="S20" s="16">
        <v>3060</v>
      </c>
      <c r="T20" s="20">
        <f>SUM((S20-$S$34)/$S$34)</f>
        <v>6.0549604098741926E-3</v>
      </c>
      <c r="U20" s="40"/>
      <c r="V20" s="37"/>
      <c r="W20" s="37"/>
      <c r="X20" s="37"/>
      <c r="Y20" s="16">
        <v>2</v>
      </c>
      <c r="Z20" s="16">
        <v>35</v>
      </c>
      <c r="AA20" s="16" t="s">
        <v>134</v>
      </c>
      <c r="AB20" s="37"/>
      <c r="AC20" s="37"/>
      <c r="AD20" s="37"/>
      <c r="AE20" s="16"/>
      <c r="AF20" s="16"/>
      <c r="AG20" s="16"/>
      <c r="AH20" s="46">
        <f>SUM(C20+G20+K20+O20+U20+Y20+AB20+AE20)</f>
        <v>10</v>
      </c>
      <c r="AI20" s="52">
        <f>SUM(C20+O20+Y20)</f>
        <v>10</v>
      </c>
    </row>
    <row r="21" spans="1:35" ht="21" customHeight="1">
      <c r="A21" s="17">
        <v>19</v>
      </c>
      <c r="B21" s="16" t="s">
        <v>53</v>
      </c>
      <c r="C21" s="16"/>
      <c r="D21" s="16"/>
      <c r="E21" s="16"/>
      <c r="F21" s="16"/>
      <c r="G21" s="37"/>
      <c r="H21" s="37"/>
      <c r="I21" s="37"/>
      <c r="J21" s="37"/>
      <c r="K21" s="16">
        <v>7</v>
      </c>
      <c r="L21" s="16">
        <v>36</v>
      </c>
      <c r="M21" s="16" t="s">
        <v>50</v>
      </c>
      <c r="N21" s="16"/>
      <c r="O21" s="37">
        <v>2</v>
      </c>
      <c r="P21" s="37">
        <v>36</v>
      </c>
      <c r="Q21" s="37" t="s">
        <v>83</v>
      </c>
      <c r="R21" s="16"/>
      <c r="S21" s="16">
        <v>3240</v>
      </c>
      <c r="T21" s="20">
        <f>SUM((S21-$S$34)/$S$34)</f>
        <v>6.5234663963396208E-2</v>
      </c>
      <c r="U21" s="40"/>
      <c r="V21" s="37"/>
      <c r="W21" s="37"/>
      <c r="X21" s="37"/>
      <c r="Y21" s="16"/>
      <c r="Z21" s="16"/>
      <c r="AA21" s="16"/>
      <c r="AB21" s="37"/>
      <c r="AC21" s="37"/>
      <c r="AD21" s="37"/>
      <c r="AE21" s="16"/>
      <c r="AF21" s="16"/>
      <c r="AG21" s="16"/>
      <c r="AH21" s="46">
        <f>SUM(C21+G21+K21+O21+U21+Y21+AB21+AE21)</f>
        <v>9</v>
      </c>
      <c r="AI21" s="52">
        <f>SUM(K21+O21)</f>
        <v>9</v>
      </c>
    </row>
    <row r="22" spans="1:35" ht="21" customHeight="1" thickBot="1">
      <c r="A22" s="30">
        <v>20</v>
      </c>
      <c r="B22" s="31" t="s">
        <v>36</v>
      </c>
      <c r="C22" s="31"/>
      <c r="D22" s="31"/>
      <c r="E22" s="31"/>
      <c r="F22" s="31"/>
      <c r="G22" s="38">
        <v>2</v>
      </c>
      <c r="H22" s="38">
        <v>34</v>
      </c>
      <c r="I22" s="38" t="s">
        <v>37</v>
      </c>
      <c r="J22" s="38"/>
      <c r="K22" s="31">
        <v>2</v>
      </c>
      <c r="L22" s="31">
        <v>35</v>
      </c>
      <c r="M22" s="31" t="s">
        <v>60</v>
      </c>
      <c r="N22" s="31"/>
      <c r="O22" s="38">
        <v>2</v>
      </c>
      <c r="P22" s="38">
        <v>35</v>
      </c>
      <c r="Q22" s="38" t="s">
        <v>86</v>
      </c>
      <c r="R22" s="31"/>
      <c r="S22" s="31">
        <v>3024</v>
      </c>
      <c r="T22" s="34">
        <f>SUM((S22-$S$34)/$S$34)</f>
        <v>-5.7809803008302095E-3</v>
      </c>
      <c r="U22" s="41"/>
      <c r="V22" s="38"/>
      <c r="W22" s="38"/>
      <c r="X22" s="38"/>
      <c r="Y22" s="31">
        <v>2</v>
      </c>
      <c r="Z22" s="31">
        <v>39</v>
      </c>
      <c r="AA22" s="31" t="s">
        <v>131</v>
      </c>
      <c r="AB22" s="38">
        <v>2</v>
      </c>
      <c r="AC22" s="38">
        <v>38</v>
      </c>
      <c r="AD22" s="38" t="s">
        <v>169</v>
      </c>
      <c r="AE22" s="31">
        <v>2</v>
      </c>
      <c r="AF22" s="31">
        <v>37</v>
      </c>
      <c r="AG22" s="31" t="s">
        <v>143</v>
      </c>
      <c r="AH22" s="47">
        <f>SUM(C22+G22+K22+O22+U22+Y22+AB22+AE22)</f>
        <v>12</v>
      </c>
      <c r="AI22" s="53">
        <f>SUM(G22+K22+O22+Y22)</f>
        <v>8</v>
      </c>
    </row>
    <row r="23" spans="1:35" ht="21" customHeight="1">
      <c r="A23" s="22">
        <v>21</v>
      </c>
      <c r="B23" s="23" t="s">
        <v>61</v>
      </c>
      <c r="C23" s="23"/>
      <c r="D23" s="23"/>
      <c r="E23" s="23"/>
      <c r="F23" s="23"/>
      <c r="G23" s="36"/>
      <c r="H23" s="36"/>
      <c r="I23" s="36"/>
      <c r="J23" s="36"/>
      <c r="K23" s="23">
        <v>2</v>
      </c>
      <c r="L23" s="23">
        <v>33</v>
      </c>
      <c r="M23" s="23" t="s">
        <v>62</v>
      </c>
      <c r="N23" s="23"/>
      <c r="O23" s="36">
        <v>2</v>
      </c>
      <c r="P23" s="36">
        <v>35</v>
      </c>
      <c r="Q23" s="36" t="s">
        <v>89</v>
      </c>
      <c r="R23" s="23"/>
      <c r="S23" s="23">
        <v>3180</v>
      </c>
      <c r="T23" s="24">
        <f>SUM((S23-$S$34)/$S$34)</f>
        <v>4.5508096112222202E-2</v>
      </c>
      <c r="U23" s="39"/>
      <c r="V23" s="36"/>
      <c r="W23" s="36"/>
      <c r="X23" s="36"/>
      <c r="Y23" s="23">
        <v>2</v>
      </c>
      <c r="Z23" s="23">
        <v>38</v>
      </c>
      <c r="AA23" s="23" t="s">
        <v>133</v>
      </c>
      <c r="AB23" s="36">
        <v>2</v>
      </c>
      <c r="AC23" s="36">
        <v>37</v>
      </c>
      <c r="AD23" s="36" t="s">
        <v>172</v>
      </c>
      <c r="AE23" s="23">
        <v>2</v>
      </c>
      <c r="AF23" s="23">
        <v>0</v>
      </c>
      <c r="AG23" s="23" t="s">
        <v>157</v>
      </c>
      <c r="AH23" s="45">
        <f>SUM(C23+G23+K23+O23+U23+Y23+AB23+AE23)</f>
        <v>10</v>
      </c>
      <c r="AI23" s="51">
        <f>SUM(K23+O23+Y23+AB23)</f>
        <v>8</v>
      </c>
    </row>
    <row r="24" spans="1:35">
      <c r="A24" s="17">
        <v>22</v>
      </c>
      <c r="B24" s="16" t="s">
        <v>64</v>
      </c>
      <c r="C24" s="16"/>
      <c r="D24" s="16"/>
      <c r="E24" s="16"/>
      <c r="F24" s="16"/>
      <c r="G24" s="37"/>
      <c r="H24" s="37"/>
      <c r="I24" s="37"/>
      <c r="J24" s="37"/>
      <c r="K24" s="16">
        <v>2</v>
      </c>
      <c r="L24" s="16"/>
      <c r="M24" s="16"/>
      <c r="N24" s="16"/>
      <c r="O24" s="37">
        <v>2</v>
      </c>
      <c r="P24" s="37">
        <v>29</v>
      </c>
      <c r="Q24" s="37" t="s">
        <v>93</v>
      </c>
      <c r="R24" s="16"/>
      <c r="S24" s="16">
        <v>3040</v>
      </c>
      <c r="T24" s="20">
        <f>SUM((S24-$S$34)/$S$34)</f>
        <v>-5.2056220718380822E-4</v>
      </c>
      <c r="U24" s="37">
        <v>2</v>
      </c>
      <c r="V24" s="37">
        <v>32</v>
      </c>
      <c r="W24" s="37" t="s">
        <v>109</v>
      </c>
      <c r="X24" s="37"/>
      <c r="Y24" s="16"/>
      <c r="Z24" s="16"/>
      <c r="AA24" s="16"/>
      <c r="AB24" s="37"/>
      <c r="AC24" s="37"/>
      <c r="AD24" s="37"/>
      <c r="AE24" s="16">
        <v>2</v>
      </c>
      <c r="AF24" s="16">
        <v>0</v>
      </c>
      <c r="AG24" s="16" t="s">
        <v>157</v>
      </c>
      <c r="AH24" s="46">
        <f>SUM(C24+G24+K24+O24+U24+Y24+AB24+AE24)</f>
        <v>8</v>
      </c>
      <c r="AI24" s="52">
        <f>SUM(K24+O24+U24+AE24)</f>
        <v>8</v>
      </c>
    </row>
    <row r="25" spans="1:35">
      <c r="A25" s="17">
        <v>23</v>
      </c>
      <c r="B25" s="16" t="s">
        <v>105</v>
      </c>
      <c r="C25" s="16"/>
      <c r="D25" s="16"/>
      <c r="E25" s="16"/>
      <c r="F25" s="16"/>
      <c r="G25" s="37"/>
      <c r="H25" s="37"/>
      <c r="I25" s="37"/>
      <c r="J25" s="37"/>
      <c r="K25" s="16"/>
      <c r="L25" s="16"/>
      <c r="M25" s="16"/>
      <c r="N25" s="16"/>
      <c r="O25" s="37"/>
      <c r="P25" s="37"/>
      <c r="Q25" s="37"/>
      <c r="R25" s="16"/>
      <c r="S25" s="16"/>
      <c r="T25" s="20"/>
      <c r="U25" s="37">
        <v>3</v>
      </c>
      <c r="V25" s="37">
        <v>37</v>
      </c>
      <c r="W25" s="37" t="s">
        <v>106</v>
      </c>
      <c r="X25" s="37"/>
      <c r="Y25" s="16">
        <v>2</v>
      </c>
      <c r="Z25" s="16">
        <v>40</v>
      </c>
      <c r="AA25" s="16" t="s">
        <v>130</v>
      </c>
      <c r="AB25" s="37"/>
      <c r="AC25" s="37"/>
      <c r="AD25" s="37"/>
      <c r="AE25" s="16">
        <v>2</v>
      </c>
      <c r="AF25" s="16">
        <v>37</v>
      </c>
      <c r="AG25" s="16" t="s">
        <v>122</v>
      </c>
      <c r="AH25" s="46">
        <f>SUM(C25+G25+K25+O25+U25+Y25+AB25+AE25)</f>
        <v>7</v>
      </c>
      <c r="AI25" s="52">
        <f>SUM(U25+Y25+AE25)</f>
        <v>7</v>
      </c>
    </row>
    <row r="26" spans="1:35">
      <c r="A26" s="17">
        <v>24</v>
      </c>
      <c r="B26" s="16" t="s">
        <v>40</v>
      </c>
      <c r="C26" s="16"/>
      <c r="D26" s="16"/>
      <c r="E26" s="16"/>
      <c r="F26" s="16"/>
      <c r="G26" s="37">
        <v>2</v>
      </c>
      <c r="H26" s="37">
        <v>26</v>
      </c>
      <c r="I26" s="37" t="s">
        <v>41</v>
      </c>
      <c r="J26" s="37"/>
      <c r="K26" s="16">
        <v>2</v>
      </c>
      <c r="L26" s="16">
        <v>30</v>
      </c>
      <c r="M26" s="16" t="s">
        <v>63</v>
      </c>
      <c r="N26" s="16"/>
      <c r="O26" s="37">
        <v>2</v>
      </c>
      <c r="P26" s="37">
        <v>28</v>
      </c>
      <c r="Q26" s="37" t="s">
        <v>94</v>
      </c>
      <c r="R26" s="16"/>
      <c r="S26" s="16">
        <v>3010</v>
      </c>
      <c r="T26" s="20">
        <f>SUM((S26-$S$34)/$S$34)</f>
        <v>-1.038384613277081E-2</v>
      </c>
      <c r="U26" s="40"/>
      <c r="V26" s="37"/>
      <c r="W26" s="37"/>
      <c r="X26" s="37"/>
      <c r="Y26" s="16"/>
      <c r="Z26" s="16"/>
      <c r="AA26" s="16"/>
      <c r="AB26" s="37"/>
      <c r="AC26" s="37"/>
      <c r="AD26" s="37"/>
      <c r="AE26" s="16"/>
      <c r="AF26" s="16"/>
      <c r="AG26" s="16"/>
      <c r="AH26" s="46">
        <f>SUM(C26+G26+K26+O26+U26+Y26+AB26+AE26)</f>
        <v>6</v>
      </c>
      <c r="AI26" s="52">
        <f>SUM(G26+K26+O26)</f>
        <v>6</v>
      </c>
    </row>
    <row r="27" spans="1:35">
      <c r="A27" s="17">
        <v>25</v>
      </c>
      <c r="B27" s="16" t="s">
        <v>24</v>
      </c>
      <c r="C27" s="16">
        <v>2</v>
      </c>
      <c r="D27" s="16">
        <v>30</v>
      </c>
      <c r="E27" s="16" t="s">
        <v>25</v>
      </c>
      <c r="F27" s="16"/>
      <c r="G27" s="37">
        <v>3</v>
      </c>
      <c r="H27" s="37">
        <v>34</v>
      </c>
      <c r="I27" s="37" t="s">
        <v>32</v>
      </c>
      <c r="J27" s="37"/>
      <c r="K27" s="16"/>
      <c r="L27" s="16"/>
      <c r="M27" s="16"/>
      <c r="N27" s="16"/>
      <c r="O27" s="37"/>
      <c r="P27" s="37"/>
      <c r="Q27" s="37"/>
      <c r="R27" s="16"/>
      <c r="S27" s="16"/>
      <c r="T27" s="20" t="s">
        <v>47</v>
      </c>
      <c r="U27" s="40"/>
      <c r="V27" s="37"/>
      <c r="W27" s="37"/>
      <c r="X27" s="37"/>
      <c r="Y27" s="16"/>
      <c r="Z27" s="16"/>
      <c r="AA27" s="16"/>
      <c r="AB27" s="37"/>
      <c r="AC27" s="37"/>
      <c r="AD27" s="37"/>
      <c r="AE27" s="16"/>
      <c r="AF27" s="16"/>
      <c r="AG27" s="16"/>
      <c r="AH27" s="46">
        <f>SUM(C27+G27+K27+O27+U27+Y27+AB27+AE27)</f>
        <v>5</v>
      </c>
      <c r="AI27" s="52">
        <f>SUM(C27+G27)</f>
        <v>5</v>
      </c>
    </row>
    <row r="28" spans="1:35">
      <c r="A28" s="17">
        <v>26</v>
      </c>
      <c r="B28" s="16" t="s">
        <v>9</v>
      </c>
      <c r="C28" s="16">
        <v>2</v>
      </c>
      <c r="D28" s="18">
        <v>32</v>
      </c>
      <c r="E28" s="19" t="s">
        <v>23</v>
      </c>
      <c r="F28" s="19"/>
      <c r="G28" s="37">
        <v>5</v>
      </c>
      <c r="H28" s="37">
        <v>34</v>
      </c>
      <c r="I28" s="37" t="s">
        <v>32</v>
      </c>
      <c r="J28" s="37"/>
      <c r="K28" s="16"/>
      <c r="L28" s="16"/>
      <c r="M28" s="16"/>
      <c r="N28" s="16"/>
      <c r="O28" s="37">
        <v>2</v>
      </c>
      <c r="P28" s="37">
        <v>30</v>
      </c>
      <c r="Q28" s="37" t="s">
        <v>91</v>
      </c>
      <c r="R28" s="16" t="s">
        <v>96</v>
      </c>
      <c r="S28" s="16">
        <v>3100</v>
      </c>
      <c r="T28" s="20">
        <f>SUM((S28-$S$34)/$S$34)</f>
        <v>1.9206005643990196E-2</v>
      </c>
      <c r="U28" s="37"/>
      <c r="V28" s="37"/>
      <c r="W28" s="37"/>
      <c r="X28" s="37" t="s">
        <v>96</v>
      </c>
      <c r="Y28" s="16">
        <v>2</v>
      </c>
      <c r="Z28" s="16">
        <v>19</v>
      </c>
      <c r="AA28" s="16" t="s">
        <v>136</v>
      </c>
      <c r="AB28" s="37"/>
      <c r="AC28" s="37"/>
      <c r="AD28" s="37"/>
      <c r="AE28" s="16"/>
      <c r="AF28" s="16"/>
      <c r="AG28" s="16"/>
      <c r="AH28" s="46">
        <f>SUM(C28+G28+K28+O28+U28+Y28+AB28+AE28)</f>
        <v>11</v>
      </c>
      <c r="AI28" s="52">
        <f>SUM(G29+O29+Y29)</f>
        <v>0</v>
      </c>
    </row>
    <row r="29" spans="1:35">
      <c r="A29" s="17">
        <v>27</v>
      </c>
      <c r="B29" s="16" t="s">
        <v>65</v>
      </c>
      <c r="C29" s="16"/>
      <c r="D29" s="16"/>
      <c r="E29" s="16"/>
      <c r="F29" s="16"/>
      <c r="G29" s="37"/>
      <c r="H29" s="37"/>
      <c r="I29" s="37"/>
      <c r="J29" s="37"/>
      <c r="K29" s="16">
        <v>2</v>
      </c>
      <c r="L29" s="16"/>
      <c r="M29" s="16"/>
      <c r="N29" s="16"/>
      <c r="O29" s="37"/>
      <c r="P29" s="37"/>
      <c r="Q29" s="37"/>
      <c r="R29" s="16"/>
      <c r="S29" s="16"/>
      <c r="T29" s="20" t="s">
        <v>47</v>
      </c>
      <c r="U29" s="40"/>
      <c r="V29" s="37"/>
      <c r="W29" s="37"/>
      <c r="X29" s="37"/>
      <c r="Y29" s="16"/>
      <c r="Z29" s="16"/>
      <c r="AA29" s="16"/>
      <c r="AB29" s="37">
        <v>2</v>
      </c>
      <c r="AC29" s="37">
        <v>23</v>
      </c>
      <c r="AD29" s="37" t="s">
        <v>173</v>
      </c>
      <c r="AE29" s="16"/>
      <c r="AF29" s="16"/>
      <c r="AG29" s="16"/>
      <c r="AH29" s="46">
        <f>SUM(C29+G29+K29+O29+U29+Y29+AB29+AE29)</f>
        <v>4</v>
      </c>
      <c r="AI29" s="52">
        <f>SUM(K29+AB29)</f>
        <v>4</v>
      </c>
    </row>
    <row r="30" spans="1:35">
      <c r="A30" s="17">
        <v>28</v>
      </c>
      <c r="B30" s="16" t="s">
        <v>150</v>
      </c>
      <c r="C30" s="16"/>
      <c r="D30" s="16"/>
      <c r="E30" s="16"/>
      <c r="F30" s="16"/>
      <c r="G30" s="37"/>
      <c r="H30" s="37"/>
      <c r="I30" s="37"/>
      <c r="J30" s="37"/>
      <c r="K30" s="16"/>
      <c r="L30" s="16"/>
      <c r="M30" s="16"/>
      <c r="N30" s="16"/>
      <c r="O30" s="37"/>
      <c r="P30" s="37"/>
      <c r="Q30" s="37"/>
      <c r="R30" s="16"/>
      <c r="S30" s="16"/>
      <c r="T30" s="16"/>
      <c r="U30" s="37"/>
      <c r="V30" s="37"/>
      <c r="W30" s="37"/>
      <c r="X30" s="37"/>
      <c r="Y30" s="16"/>
      <c r="Z30" s="16"/>
      <c r="AA30" s="16"/>
      <c r="AB30" s="37"/>
      <c r="AC30" s="37"/>
      <c r="AD30" s="37"/>
      <c r="AE30" s="16">
        <v>2</v>
      </c>
      <c r="AF30" s="16">
        <v>38</v>
      </c>
      <c r="AG30" s="16" t="s">
        <v>151</v>
      </c>
      <c r="AH30" s="46">
        <f>SUM(C30+G30+K30+O30+U30+Y30+AB30+AE30)</f>
        <v>2</v>
      </c>
      <c r="AI30" s="52">
        <f>SUM(AE30)</f>
        <v>2</v>
      </c>
    </row>
    <row r="31" spans="1:35">
      <c r="A31" s="17">
        <v>29</v>
      </c>
      <c r="B31" s="16" t="s">
        <v>154</v>
      </c>
      <c r="C31" s="16"/>
      <c r="D31" s="16"/>
      <c r="E31" s="16"/>
      <c r="F31" s="16"/>
      <c r="G31" s="37"/>
      <c r="H31" s="37"/>
      <c r="I31" s="37"/>
      <c r="J31" s="37"/>
      <c r="K31" s="16"/>
      <c r="L31" s="16"/>
      <c r="M31" s="16"/>
      <c r="N31" s="16"/>
      <c r="O31" s="37"/>
      <c r="P31" s="37"/>
      <c r="Q31" s="37"/>
      <c r="R31" s="16"/>
      <c r="S31" s="16"/>
      <c r="T31" s="16"/>
      <c r="U31" s="37"/>
      <c r="V31" s="37"/>
      <c r="W31" s="37"/>
      <c r="X31" s="37"/>
      <c r="Y31" s="16"/>
      <c r="Z31" s="16"/>
      <c r="AA31" s="16"/>
      <c r="AB31" s="37"/>
      <c r="AC31" s="37"/>
      <c r="AD31" s="37"/>
      <c r="AE31" s="16">
        <v>2</v>
      </c>
      <c r="AF31" s="16">
        <v>31</v>
      </c>
      <c r="AG31" s="16" t="s">
        <v>155</v>
      </c>
      <c r="AH31" s="46">
        <f>SUM(C31+G31+K31+O31+U31+Y31+AB31+AE31)</f>
        <v>2</v>
      </c>
      <c r="AI31" s="52">
        <f>SUM(AE31)</f>
        <v>2</v>
      </c>
    </row>
    <row r="32" spans="1:35" ht="19" thickBot="1">
      <c r="A32" s="30">
        <v>30</v>
      </c>
      <c r="B32" s="31" t="s">
        <v>156</v>
      </c>
      <c r="C32" s="31"/>
      <c r="D32" s="31"/>
      <c r="E32" s="31"/>
      <c r="F32" s="31"/>
      <c r="G32" s="38"/>
      <c r="H32" s="38"/>
      <c r="I32" s="38"/>
      <c r="J32" s="38"/>
      <c r="K32" s="31"/>
      <c r="L32" s="31"/>
      <c r="M32" s="31"/>
      <c r="N32" s="31"/>
      <c r="O32" s="38"/>
      <c r="P32" s="38"/>
      <c r="Q32" s="38"/>
      <c r="R32" s="31"/>
      <c r="S32" s="31"/>
      <c r="T32" s="31"/>
      <c r="U32" s="38"/>
      <c r="V32" s="38"/>
      <c r="W32" s="38"/>
      <c r="X32" s="38"/>
      <c r="Y32" s="31"/>
      <c r="Z32" s="31"/>
      <c r="AA32" s="31"/>
      <c r="AB32" s="38"/>
      <c r="AC32" s="38"/>
      <c r="AD32" s="38"/>
      <c r="AE32" s="31">
        <v>2</v>
      </c>
      <c r="AF32" s="31">
        <v>0</v>
      </c>
      <c r="AG32" s="31" t="s">
        <v>157</v>
      </c>
      <c r="AH32" s="47">
        <f>SUM(C32+G32+K32+O32+U32+Y32+AB32+AE32)</f>
        <v>2</v>
      </c>
      <c r="AI32" s="53">
        <f>SUM(AE32)</f>
        <v>2</v>
      </c>
    </row>
    <row r="33" spans="1:35" ht="19" thickBot="1">
      <c r="A33" s="22">
        <v>31</v>
      </c>
      <c r="B33" s="23" t="s">
        <v>87</v>
      </c>
      <c r="C33" s="23"/>
      <c r="D33" s="23"/>
      <c r="E33" s="23"/>
      <c r="F33" s="23"/>
      <c r="G33" s="36"/>
      <c r="H33" s="36"/>
      <c r="I33" s="36"/>
      <c r="J33" s="36"/>
      <c r="K33" s="23"/>
      <c r="L33" s="23"/>
      <c r="M33" s="23"/>
      <c r="N33" s="23"/>
      <c r="O33" s="36">
        <v>2</v>
      </c>
      <c r="P33" s="36">
        <v>35</v>
      </c>
      <c r="Q33" s="36" t="s">
        <v>88</v>
      </c>
      <c r="R33" s="23"/>
      <c r="S33" s="23">
        <v>3385</v>
      </c>
      <c r="T33" s="24">
        <f>SUM((S33-$S$34)/$S$34)</f>
        <v>0.11290720293706671</v>
      </c>
      <c r="U33" s="39"/>
      <c r="V33" s="36"/>
      <c r="W33" s="36"/>
      <c r="X33" s="36"/>
      <c r="Y33" s="23"/>
      <c r="Z33" s="23"/>
      <c r="AA33" s="23"/>
      <c r="AB33" s="36"/>
      <c r="AC33" s="36"/>
      <c r="AD33" s="36"/>
      <c r="AE33" s="23"/>
      <c r="AF33" s="23"/>
      <c r="AG33" s="23"/>
      <c r="AH33" s="45">
        <f>SUM(C33+G33+K33+O33+U33+Y33+AB33+AE33)</f>
        <v>2</v>
      </c>
      <c r="AI33" s="51">
        <f>SUM(O33)</f>
        <v>2</v>
      </c>
    </row>
    <row r="34" spans="1:35" ht="19" thickBot="1">
      <c r="S34" s="7">
        <f>SUM(S3:S29)/24</f>
        <v>3041.5833333333335</v>
      </c>
      <c r="T34" s="8" t="s">
        <v>99</v>
      </c>
    </row>
  </sheetData>
  <sortState ref="B3:AI33">
    <sortCondition descending="1" ref="AI3:AI33"/>
    <sortCondition descending="1" ref="AH3:AH33"/>
  </sortState>
  <pageMargins left="0.7" right="0.7" top="0.75" bottom="0.75" header="0.3" footer="0.3"/>
  <pageSetup paperSize="9" scale="8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 Syvertsen</dc:creator>
  <cp:lastModifiedBy>Torstein Syvertsen</cp:lastModifiedBy>
  <cp:lastPrinted>2013-10-29T17:38:13Z</cp:lastPrinted>
  <dcterms:created xsi:type="dcterms:W3CDTF">2013-10-29T17:35:21Z</dcterms:created>
  <dcterms:modified xsi:type="dcterms:W3CDTF">2013-12-18T16:54:54Z</dcterms:modified>
</cp:coreProperties>
</file>